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360" windowHeight="85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  <sheet name="Sheet29" sheetId="29" r:id="rId29"/>
    <sheet name="Sheet30" sheetId="30" r:id="rId30"/>
  </sheets>
  <definedNames>
    <definedName name="_xlnm.Print_Area" localSheetId="0">'Sheet1'!$B$2:$K$48</definedName>
  </definedNames>
  <calcPr fullCalcOnLoad="1"/>
</workbook>
</file>

<file path=xl/sharedStrings.xml><?xml version="1.0" encoding="utf-8"?>
<sst xmlns="http://schemas.openxmlformats.org/spreadsheetml/2006/main" count="21" uniqueCount="21">
  <si>
    <t>y</t>
  </si>
  <si>
    <t>m</t>
  </si>
  <si>
    <t>Monthly Payment for a 1 Year Benefit</t>
  </si>
  <si>
    <t xml:space="preserve">Current Monthly Long Term Care Cost </t>
  </si>
  <si>
    <t xml:space="preserve">Yearly Increase in Long Term Care Cost </t>
  </si>
  <si>
    <t xml:space="preserve">State and Federal Income Tax </t>
  </si>
  <si>
    <t xml:space="preserve">Earnings Adjusted for Taxes </t>
  </si>
  <si>
    <t>Monthly Payment for a 2 Year Benefit</t>
  </si>
  <si>
    <t>Monthly Payment for a 3 Year Benefit</t>
  </si>
  <si>
    <t>Monthly Payment for a 5 Year Benefit</t>
  </si>
  <si>
    <t>Years</t>
  </si>
  <si>
    <t>Date</t>
  </si>
  <si>
    <t>FUNDING CARE COSTS THROUGH A SAVINGS ACCOUNT</t>
  </si>
  <si>
    <t>Make entries in the yellow</t>
  </si>
  <si>
    <t>boxes then hit return.</t>
  </si>
  <si>
    <t>The form will automatically</t>
  </si>
  <si>
    <t>calculate new values.</t>
  </si>
  <si>
    <t>2 Years' Worth of Future Benefit Costs</t>
  </si>
  <si>
    <t>3 Years' Worth of Future Benefit Costs</t>
  </si>
  <si>
    <t>5 Years' Worth of Future Benefit Costs</t>
  </si>
  <si>
    <t>1 Year's Worth of Future Benefit Costs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</si>
</sst>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0" fillId="2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ADAD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48"/>
  <sheetViews>
    <sheetView showGridLines="0" tabSelected="1" workbookViewId="0" topLeftCell="B2">
      <selection activeCell="F5" sqref="F5"/>
    </sheetView>
  </sheetViews>
  <sheetFormatPr defaultColWidth="9.140625" defaultRowHeight="12.75"/>
  <cols>
    <col min="2" max="2" width="5.00390625" style="0" customWidth="1"/>
    <col min="3" max="3" width="5.28125" style="0" customWidth="1"/>
    <col min="4" max="7" width="10.7109375" style="0" customWidth="1"/>
    <col min="8" max="11" width="7.7109375" style="0" customWidth="1"/>
    <col min="12" max="12" width="4.140625" style="0" customWidth="1"/>
    <col min="13" max="13" width="2.7109375" style="0" customWidth="1"/>
    <col min="14" max="16" width="7.7109375" style="0" customWidth="1"/>
    <col min="17" max="17" width="2.421875" style="0" customWidth="1"/>
    <col min="18" max="20" width="7.7109375" style="0" customWidth="1"/>
  </cols>
  <sheetData>
    <row r="2" spans="2:11" ht="21" customHeight="1">
      <c r="B2" s="19" t="s">
        <v>12</v>
      </c>
      <c r="C2" s="19"/>
      <c r="D2" s="19"/>
      <c r="E2" s="19"/>
      <c r="F2" s="19"/>
      <c r="G2" s="19"/>
      <c r="H2" s="19"/>
      <c r="I2" s="19"/>
      <c r="J2" s="19"/>
      <c r="K2" s="19"/>
    </row>
    <row r="3" spans="2:33" ht="38.25" customHeight="1">
      <c r="B3" s="24" t="str">
        <f>"Monthly payments needed to fund $"&amp;F5&amp;" a month in care costs @ "&amp;J6*100&amp;"% earnings, a "&amp;F6*100&amp;"% annual increase in costs and adjusted for a "&amp;J5*100&amp;"% tax rate."</f>
        <v>Monthly payments needed to fund $4000 a month in care costs @ 5% earnings, a 5% annual increase in costs and adjusted for a 20% tax rate.</v>
      </c>
      <c r="C3" s="24"/>
      <c r="D3" s="24"/>
      <c r="E3" s="24"/>
      <c r="F3" s="24"/>
      <c r="G3" s="24"/>
      <c r="H3" s="24"/>
      <c r="I3" s="24"/>
      <c r="J3" s="24"/>
      <c r="K3" s="24"/>
      <c r="V3" t="s">
        <v>1</v>
      </c>
      <c r="AG3" t="s">
        <v>0</v>
      </c>
    </row>
    <row r="4" spans="6:7" ht="12.75">
      <c r="F4" s="20"/>
      <c r="G4" s="20"/>
    </row>
    <row r="5" spans="2:11" ht="12.75">
      <c r="B5" s="21" t="s">
        <v>3</v>
      </c>
      <c r="C5" s="21"/>
      <c r="D5" s="21"/>
      <c r="E5" s="22"/>
      <c r="F5" s="15">
        <v>4000</v>
      </c>
      <c r="G5" s="23" t="s">
        <v>5</v>
      </c>
      <c r="H5" s="21"/>
      <c r="I5" s="22"/>
      <c r="J5" s="16">
        <v>0.2</v>
      </c>
      <c r="K5" s="2"/>
    </row>
    <row r="6" spans="2:11" ht="12.75">
      <c r="B6" s="21" t="s">
        <v>4</v>
      </c>
      <c r="C6" s="21"/>
      <c r="D6" s="21"/>
      <c r="E6" s="22"/>
      <c r="F6" s="16">
        <v>0.05</v>
      </c>
      <c r="G6" s="23" t="s">
        <v>6</v>
      </c>
      <c r="H6" s="21"/>
      <c r="I6" s="22"/>
      <c r="J6" s="16">
        <v>0.05</v>
      </c>
      <c r="K6" s="3"/>
    </row>
    <row r="7" spans="3:11" ht="9" customHeight="1">
      <c r="C7" s="2"/>
      <c r="D7" s="2"/>
      <c r="E7" s="2"/>
      <c r="F7" s="2"/>
      <c r="G7" s="2"/>
      <c r="H7" s="2"/>
      <c r="I7" s="2"/>
      <c r="J7" s="2"/>
      <c r="K7" s="2"/>
    </row>
    <row r="8" spans="2:11" ht="57.75" customHeight="1" thickBot="1">
      <c r="B8" s="4" t="s">
        <v>10</v>
      </c>
      <c r="C8" s="5" t="s">
        <v>11</v>
      </c>
      <c r="D8" s="5" t="s">
        <v>20</v>
      </c>
      <c r="E8" s="5" t="s">
        <v>17</v>
      </c>
      <c r="F8" s="5" t="s">
        <v>18</v>
      </c>
      <c r="G8" s="5" t="s">
        <v>19</v>
      </c>
      <c r="H8" s="5" t="s">
        <v>2</v>
      </c>
      <c r="I8" s="5" t="s">
        <v>7</v>
      </c>
      <c r="J8" s="5" t="s">
        <v>8</v>
      </c>
      <c r="K8" s="5" t="s">
        <v>9</v>
      </c>
    </row>
    <row r="9" spans="2:33" ht="12.75">
      <c r="B9" s="4">
        <v>1</v>
      </c>
      <c r="C9" s="4">
        <v>2005</v>
      </c>
      <c r="D9" s="17">
        <f>$F$5*12*1</f>
        <v>48000</v>
      </c>
      <c r="E9" s="17">
        <f>$F$5*12*2</f>
        <v>96000</v>
      </c>
      <c r="F9" s="17">
        <f>$F$5*12*3</f>
        <v>144000</v>
      </c>
      <c r="G9" s="17">
        <f>$F$5*12*5</f>
        <v>240000</v>
      </c>
      <c r="H9" s="18">
        <f aca="true" t="shared" si="0" ref="H9:H48">PMT($J$6/12,$AF9,,-D9)*(1+$J$5-20%)</f>
        <v>3909.159125846404</v>
      </c>
      <c r="I9" s="18">
        <f aca="true" t="shared" si="1" ref="I9:I48">PMT($J$6/12,$AF9,,-E9)*(1+$J$5-20%)</f>
        <v>7818.318251692808</v>
      </c>
      <c r="J9" s="18">
        <f aca="true" t="shared" si="2" ref="J9:J48">PMT($J$6/12,$AF9,,-F9)*(1+$J$5-20%)</f>
        <v>11727.477377539211</v>
      </c>
      <c r="K9" s="18">
        <f aca="true" t="shared" si="3" ref="K9:K48">PMT($J$6/12,$AF9,,-G9)*(1+$J$5-20%)</f>
        <v>19545.79562923202</v>
      </c>
      <c r="L9" s="1"/>
      <c r="M9" s="6"/>
      <c r="N9" s="7"/>
      <c r="O9" s="7"/>
      <c r="P9" s="7"/>
      <c r="Q9" s="8"/>
      <c r="AF9">
        <v>12</v>
      </c>
      <c r="AG9">
        <v>1</v>
      </c>
    </row>
    <row r="10" spans="2:33" ht="12.75">
      <c r="B10" s="4">
        <f>B9+1</f>
        <v>2</v>
      </c>
      <c r="C10" s="4">
        <f>C9+1</f>
        <v>2006</v>
      </c>
      <c r="D10" s="17">
        <f aca="true" t="shared" si="4" ref="D10:D48">D9*(1+$F$6)</f>
        <v>50400</v>
      </c>
      <c r="E10" s="17">
        <f aca="true" t="shared" si="5" ref="E10:E48">E9*(1+$F$6)</f>
        <v>100800</v>
      </c>
      <c r="F10" s="17">
        <f aca="true" t="shared" si="6" ref="F10:F48">F9*(1+$F$6)</f>
        <v>151200</v>
      </c>
      <c r="G10" s="17">
        <f aca="true" t="shared" si="7" ref="G10:G48">G9*(1+$F$6)</f>
        <v>252000</v>
      </c>
      <c r="H10" s="18">
        <f t="shared" si="0"/>
        <v>2001.1180425970404</v>
      </c>
      <c r="I10" s="18">
        <f t="shared" si="1"/>
        <v>4002.2360851940807</v>
      </c>
      <c r="J10" s="18">
        <f t="shared" si="2"/>
        <v>6003.354127791121</v>
      </c>
      <c r="K10" s="18">
        <f t="shared" si="3"/>
        <v>10005.590212985202</v>
      </c>
      <c r="M10" s="9"/>
      <c r="N10" s="10" t="s">
        <v>13</v>
      </c>
      <c r="O10" s="10"/>
      <c r="P10" s="10"/>
      <c r="Q10" s="11"/>
      <c r="AF10">
        <f aca="true" t="shared" si="8" ref="AF10:AF48">AF$9*AG10</f>
        <v>24</v>
      </c>
      <c r="AG10">
        <f>AG9+1</f>
        <v>2</v>
      </c>
    </row>
    <row r="11" spans="2:33" ht="12.75">
      <c r="B11" s="4">
        <f aca="true" t="shared" si="9" ref="B11:B48">B10+1</f>
        <v>3</v>
      </c>
      <c r="C11" s="4">
        <f aca="true" t="shared" si="10" ref="C11:C48">C10+1</f>
        <v>2007</v>
      </c>
      <c r="D11" s="17">
        <f t="shared" si="4"/>
        <v>52920</v>
      </c>
      <c r="E11" s="17">
        <f t="shared" si="5"/>
        <v>105840</v>
      </c>
      <c r="F11" s="17">
        <f t="shared" si="6"/>
        <v>158760</v>
      </c>
      <c r="G11" s="17">
        <f t="shared" si="7"/>
        <v>264600</v>
      </c>
      <c r="H11" s="18">
        <f t="shared" si="0"/>
        <v>1365.5598747788915</v>
      </c>
      <c r="I11" s="18">
        <f t="shared" si="1"/>
        <v>2731.119749557783</v>
      </c>
      <c r="J11" s="18">
        <f t="shared" si="2"/>
        <v>4096.679624336674</v>
      </c>
      <c r="K11" s="18">
        <f t="shared" si="3"/>
        <v>6827.799373894458</v>
      </c>
      <c r="M11" s="9"/>
      <c r="N11" s="10" t="s">
        <v>14</v>
      </c>
      <c r="O11" s="10"/>
      <c r="P11" s="10"/>
      <c r="Q11" s="11"/>
      <c r="AF11">
        <f t="shared" si="8"/>
        <v>36</v>
      </c>
      <c r="AG11">
        <f aca="true" t="shared" si="11" ref="AG11:AG48">AG10+1</f>
        <v>3</v>
      </c>
    </row>
    <row r="12" spans="2:33" ht="12.75">
      <c r="B12" s="4">
        <f t="shared" si="9"/>
        <v>4</v>
      </c>
      <c r="C12" s="4">
        <f t="shared" si="10"/>
        <v>2008</v>
      </c>
      <c r="D12" s="17">
        <f t="shared" si="4"/>
        <v>55566</v>
      </c>
      <c r="E12" s="17">
        <f t="shared" si="5"/>
        <v>111132</v>
      </c>
      <c r="F12" s="17">
        <f t="shared" si="6"/>
        <v>166698</v>
      </c>
      <c r="G12" s="17">
        <f t="shared" si="7"/>
        <v>277830</v>
      </c>
      <c r="H12" s="18">
        <f t="shared" si="0"/>
        <v>1048.1207265465398</v>
      </c>
      <c r="I12" s="18">
        <f t="shared" si="1"/>
        <v>2096.2414530930796</v>
      </c>
      <c r="J12" s="18">
        <f t="shared" si="2"/>
        <v>3144.362179639619</v>
      </c>
      <c r="K12" s="18">
        <f t="shared" si="3"/>
        <v>5240.603632732698</v>
      </c>
      <c r="M12" s="9"/>
      <c r="N12" s="10" t="s">
        <v>15</v>
      </c>
      <c r="O12" s="10"/>
      <c r="P12" s="10"/>
      <c r="Q12" s="11"/>
      <c r="AF12">
        <f t="shared" si="8"/>
        <v>48</v>
      </c>
      <c r="AG12">
        <f t="shared" si="11"/>
        <v>4</v>
      </c>
    </row>
    <row r="13" spans="2:33" ht="12.75">
      <c r="B13" s="4">
        <f t="shared" si="9"/>
        <v>5</v>
      </c>
      <c r="C13" s="4">
        <f t="shared" si="10"/>
        <v>2009</v>
      </c>
      <c r="D13" s="17">
        <f t="shared" si="4"/>
        <v>58344.3</v>
      </c>
      <c r="E13" s="17">
        <f t="shared" si="5"/>
        <v>116688.6</v>
      </c>
      <c r="F13" s="17">
        <f t="shared" si="6"/>
        <v>175032.9</v>
      </c>
      <c r="G13" s="17">
        <f t="shared" si="7"/>
        <v>291721.5</v>
      </c>
      <c r="H13" s="18">
        <f t="shared" si="0"/>
        <v>857.9276670962637</v>
      </c>
      <c r="I13" s="18">
        <f t="shared" si="1"/>
        <v>1715.8553341925274</v>
      </c>
      <c r="J13" s="18">
        <f t="shared" si="2"/>
        <v>2573.7830012887907</v>
      </c>
      <c r="K13" s="18">
        <f t="shared" si="3"/>
        <v>4289.638335481318</v>
      </c>
      <c r="M13" s="9"/>
      <c r="N13" s="10" t="s">
        <v>16</v>
      </c>
      <c r="O13" s="10"/>
      <c r="P13" s="10"/>
      <c r="Q13" s="11"/>
      <c r="AF13">
        <f t="shared" si="8"/>
        <v>60</v>
      </c>
      <c r="AG13">
        <f t="shared" si="11"/>
        <v>5</v>
      </c>
    </row>
    <row r="14" spans="2:33" ht="13.5" thickBot="1">
      <c r="B14" s="4">
        <f t="shared" si="9"/>
        <v>6</v>
      </c>
      <c r="C14" s="4">
        <f t="shared" si="10"/>
        <v>2010</v>
      </c>
      <c r="D14" s="17">
        <f t="shared" si="4"/>
        <v>61261.51500000001</v>
      </c>
      <c r="E14" s="17">
        <f t="shared" si="5"/>
        <v>122523.03000000001</v>
      </c>
      <c r="F14" s="17">
        <f t="shared" si="6"/>
        <v>183784.545</v>
      </c>
      <c r="G14" s="17">
        <f t="shared" si="7"/>
        <v>306307.575</v>
      </c>
      <c r="H14" s="18">
        <f t="shared" si="0"/>
        <v>731.3562613134628</v>
      </c>
      <c r="I14" s="18">
        <f t="shared" si="1"/>
        <v>1462.7125226269256</v>
      </c>
      <c r="J14" s="18">
        <f t="shared" si="2"/>
        <v>2194.068783940388</v>
      </c>
      <c r="K14" s="18">
        <f t="shared" si="3"/>
        <v>3656.7813065673135</v>
      </c>
      <c r="M14" s="12"/>
      <c r="N14" s="13"/>
      <c r="O14" s="13"/>
      <c r="P14" s="13"/>
      <c r="Q14" s="14"/>
      <c r="AF14">
        <f t="shared" si="8"/>
        <v>72</v>
      </c>
      <c r="AG14">
        <f t="shared" si="11"/>
        <v>6</v>
      </c>
    </row>
    <row r="15" spans="2:33" ht="12.75">
      <c r="B15" s="4">
        <f t="shared" si="9"/>
        <v>7</v>
      </c>
      <c r="C15" s="4">
        <f t="shared" si="10"/>
        <v>2011</v>
      </c>
      <c r="D15" s="17">
        <f t="shared" si="4"/>
        <v>64324.59075000001</v>
      </c>
      <c r="E15" s="17">
        <f t="shared" si="5"/>
        <v>128649.18150000002</v>
      </c>
      <c r="F15" s="17">
        <f t="shared" si="6"/>
        <v>192973.77225</v>
      </c>
      <c r="G15" s="17">
        <f t="shared" si="7"/>
        <v>321622.95375000004</v>
      </c>
      <c r="H15" s="18">
        <f t="shared" si="0"/>
        <v>641.1387886231278</v>
      </c>
      <c r="I15" s="18">
        <f t="shared" si="1"/>
        <v>1282.2775772462555</v>
      </c>
      <c r="J15" s="18">
        <f t="shared" si="2"/>
        <v>1923.4163658693833</v>
      </c>
      <c r="K15" s="18">
        <f t="shared" si="3"/>
        <v>3205.693943115639</v>
      </c>
      <c r="AF15">
        <f t="shared" si="8"/>
        <v>84</v>
      </c>
      <c r="AG15">
        <f t="shared" si="11"/>
        <v>7</v>
      </c>
    </row>
    <row r="16" spans="2:33" ht="12.75">
      <c r="B16" s="4">
        <f t="shared" si="9"/>
        <v>8</v>
      </c>
      <c r="C16" s="4">
        <f t="shared" si="10"/>
        <v>2012</v>
      </c>
      <c r="D16" s="17">
        <f t="shared" si="4"/>
        <v>67540.82028750001</v>
      </c>
      <c r="E16" s="17">
        <f t="shared" si="5"/>
        <v>135081.64057500003</v>
      </c>
      <c r="F16" s="17">
        <f t="shared" si="6"/>
        <v>202622.4608625</v>
      </c>
      <c r="G16" s="17">
        <f t="shared" si="7"/>
        <v>337704.10143750004</v>
      </c>
      <c r="H16" s="18">
        <f t="shared" si="0"/>
        <v>573.6412978617257</v>
      </c>
      <c r="I16" s="18">
        <f t="shared" si="1"/>
        <v>1147.2825957234513</v>
      </c>
      <c r="J16" s="18">
        <f t="shared" si="2"/>
        <v>1720.9238935851768</v>
      </c>
      <c r="K16" s="18">
        <f t="shared" si="3"/>
        <v>2868.206489308628</v>
      </c>
      <c r="AF16">
        <f t="shared" si="8"/>
        <v>96</v>
      </c>
      <c r="AG16">
        <f t="shared" si="11"/>
        <v>8</v>
      </c>
    </row>
    <row r="17" spans="2:33" ht="12.75">
      <c r="B17" s="4">
        <f t="shared" si="9"/>
        <v>9</v>
      </c>
      <c r="C17" s="4">
        <f t="shared" si="10"/>
        <v>2013</v>
      </c>
      <c r="D17" s="17">
        <f t="shared" si="4"/>
        <v>70917.86130187502</v>
      </c>
      <c r="E17" s="17">
        <f t="shared" si="5"/>
        <v>141835.72260375004</v>
      </c>
      <c r="F17" s="17">
        <f t="shared" si="6"/>
        <v>212753.583905625</v>
      </c>
      <c r="G17" s="17">
        <f t="shared" si="7"/>
        <v>354589.30650937505</v>
      </c>
      <c r="H17" s="18">
        <f t="shared" si="0"/>
        <v>521.2892923720789</v>
      </c>
      <c r="I17" s="18">
        <f t="shared" si="1"/>
        <v>1042.5785847441578</v>
      </c>
      <c r="J17" s="18">
        <f t="shared" si="2"/>
        <v>1563.8678771162363</v>
      </c>
      <c r="K17" s="18">
        <f t="shared" si="3"/>
        <v>2606.446461860394</v>
      </c>
      <c r="AF17">
        <f t="shared" si="8"/>
        <v>108</v>
      </c>
      <c r="AG17">
        <f t="shared" si="11"/>
        <v>9</v>
      </c>
    </row>
    <row r="18" spans="2:33" ht="12.75">
      <c r="B18" s="4">
        <f t="shared" si="9"/>
        <v>10</v>
      </c>
      <c r="C18" s="4">
        <f t="shared" si="10"/>
        <v>2014</v>
      </c>
      <c r="D18" s="17">
        <f t="shared" si="4"/>
        <v>74463.75436696877</v>
      </c>
      <c r="E18" s="17">
        <f t="shared" si="5"/>
        <v>148927.50873393755</v>
      </c>
      <c r="F18" s="17">
        <f t="shared" si="6"/>
        <v>223391.26310090628</v>
      </c>
      <c r="G18" s="17">
        <f t="shared" si="7"/>
        <v>372318.7718348438</v>
      </c>
      <c r="H18" s="18">
        <f t="shared" si="0"/>
        <v>479.5380041611427</v>
      </c>
      <c r="I18" s="18">
        <f t="shared" si="1"/>
        <v>959.0760083222854</v>
      </c>
      <c r="J18" s="18">
        <f t="shared" si="2"/>
        <v>1438.6140124834278</v>
      </c>
      <c r="K18" s="18">
        <f t="shared" si="3"/>
        <v>2397.6900208057127</v>
      </c>
      <c r="AF18">
        <f t="shared" si="8"/>
        <v>120</v>
      </c>
      <c r="AG18">
        <f t="shared" si="11"/>
        <v>10</v>
      </c>
    </row>
    <row r="19" spans="2:33" ht="12.75">
      <c r="B19" s="4">
        <f t="shared" si="9"/>
        <v>11</v>
      </c>
      <c r="C19" s="4">
        <f t="shared" si="10"/>
        <v>2015</v>
      </c>
      <c r="D19" s="17">
        <f t="shared" si="4"/>
        <v>78186.94208531722</v>
      </c>
      <c r="E19" s="17">
        <f t="shared" si="5"/>
        <v>156373.88417063444</v>
      </c>
      <c r="F19" s="17">
        <f t="shared" si="6"/>
        <v>234560.8262559516</v>
      </c>
      <c r="G19" s="17">
        <f t="shared" si="7"/>
        <v>390934.710426586</v>
      </c>
      <c r="H19" s="18">
        <f t="shared" si="0"/>
        <v>445.4952458948495</v>
      </c>
      <c r="I19" s="18">
        <f t="shared" si="1"/>
        <v>890.990491789699</v>
      </c>
      <c r="J19" s="18">
        <f t="shared" si="2"/>
        <v>1336.4857376845482</v>
      </c>
      <c r="K19" s="18">
        <f t="shared" si="3"/>
        <v>2227.476229474247</v>
      </c>
      <c r="AF19">
        <f t="shared" si="8"/>
        <v>132</v>
      </c>
      <c r="AG19">
        <f t="shared" si="11"/>
        <v>11</v>
      </c>
    </row>
    <row r="20" spans="2:33" ht="12.75">
      <c r="B20" s="4">
        <f t="shared" si="9"/>
        <v>12</v>
      </c>
      <c r="C20" s="4">
        <f t="shared" si="10"/>
        <v>2016</v>
      </c>
      <c r="D20" s="17">
        <f t="shared" si="4"/>
        <v>82096.28918958308</v>
      </c>
      <c r="E20" s="17">
        <f t="shared" si="5"/>
        <v>164192.57837916617</v>
      </c>
      <c r="F20" s="17">
        <f t="shared" si="6"/>
        <v>246288.86756874918</v>
      </c>
      <c r="G20" s="17">
        <f t="shared" si="7"/>
        <v>410481.4459479153</v>
      </c>
      <c r="H20" s="18">
        <f t="shared" si="0"/>
        <v>417.2328369877719</v>
      </c>
      <c r="I20" s="18">
        <f t="shared" si="1"/>
        <v>834.4656739755438</v>
      </c>
      <c r="J20" s="18">
        <f t="shared" si="2"/>
        <v>1251.6985109633154</v>
      </c>
      <c r="K20" s="18">
        <f t="shared" si="3"/>
        <v>2086.1641849388593</v>
      </c>
      <c r="AF20">
        <f t="shared" si="8"/>
        <v>144</v>
      </c>
      <c r="AG20">
        <f t="shared" si="11"/>
        <v>12</v>
      </c>
    </row>
    <row r="21" spans="2:33" ht="12.75">
      <c r="B21" s="4">
        <f t="shared" si="9"/>
        <v>13</v>
      </c>
      <c r="C21" s="4">
        <f t="shared" si="10"/>
        <v>2017</v>
      </c>
      <c r="D21" s="17">
        <f t="shared" si="4"/>
        <v>86201.10364906224</v>
      </c>
      <c r="E21" s="17">
        <f t="shared" si="5"/>
        <v>172402.20729812447</v>
      </c>
      <c r="F21" s="17">
        <f t="shared" si="6"/>
        <v>258603.31094718663</v>
      </c>
      <c r="G21" s="17">
        <f t="shared" si="7"/>
        <v>431005.5182453111</v>
      </c>
      <c r="H21" s="18">
        <f t="shared" si="0"/>
        <v>393.4158331172526</v>
      </c>
      <c r="I21" s="18">
        <f t="shared" si="1"/>
        <v>786.8316662345052</v>
      </c>
      <c r="J21" s="18">
        <f t="shared" si="2"/>
        <v>1180.2474993517576</v>
      </c>
      <c r="K21" s="18">
        <f t="shared" si="3"/>
        <v>1967.0791655862627</v>
      </c>
      <c r="AF21">
        <f t="shared" si="8"/>
        <v>156</v>
      </c>
      <c r="AG21">
        <f t="shared" si="11"/>
        <v>13</v>
      </c>
    </row>
    <row r="22" spans="2:33" ht="12.75">
      <c r="B22" s="4">
        <f t="shared" si="9"/>
        <v>14</v>
      </c>
      <c r="C22" s="4">
        <f t="shared" si="10"/>
        <v>2018</v>
      </c>
      <c r="D22" s="17">
        <f t="shared" si="4"/>
        <v>90511.15883151535</v>
      </c>
      <c r="E22" s="17">
        <f t="shared" si="5"/>
        <v>181022.3176630307</v>
      </c>
      <c r="F22" s="17">
        <f t="shared" si="6"/>
        <v>271533.476494546</v>
      </c>
      <c r="G22" s="17">
        <f t="shared" si="7"/>
        <v>452555.7941575767</v>
      </c>
      <c r="H22" s="18">
        <f t="shared" si="0"/>
        <v>373.09065744590686</v>
      </c>
      <c r="I22" s="18">
        <f t="shared" si="1"/>
        <v>746.1813148918137</v>
      </c>
      <c r="J22" s="18">
        <f t="shared" si="2"/>
        <v>1119.2719723377204</v>
      </c>
      <c r="K22" s="18">
        <f t="shared" si="3"/>
        <v>1865.453287229534</v>
      </c>
      <c r="AF22">
        <f t="shared" si="8"/>
        <v>168</v>
      </c>
      <c r="AG22">
        <f t="shared" si="11"/>
        <v>14</v>
      </c>
    </row>
    <row r="23" spans="2:33" ht="12.75">
      <c r="B23" s="4">
        <f t="shared" si="9"/>
        <v>15</v>
      </c>
      <c r="C23" s="4">
        <f t="shared" si="10"/>
        <v>2019</v>
      </c>
      <c r="D23" s="17">
        <f t="shared" si="4"/>
        <v>95036.71677309112</v>
      </c>
      <c r="E23" s="17">
        <f t="shared" si="5"/>
        <v>190073.43354618223</v>
      </c>
      <c r="F23" s="17">
        <f t="shared" si="6"/>
        <v>285110.1503192733</v>
      </c>
      <c r="G23" s="17">
        <f t="shared" si="7"/>
        <v>475183.5838654555</v>
      </c>
      <c r="H23" s="18">
        <f t="shared" si="0"/>
        <v>355.55797941813546</v>
      </c>
      <c r="I23" s="18">
        <f t="shared" si="1"/>
        <v>711.1159588362709</v>
      </c>
      <c r="J23" s="18">
        <f t="shared" si="2"/>
        <v>1066.6739382544063</v>
      </c>
      <c r="K23" s="18">
        <f t="shared" si="3"/>
        <v>1777.7898970906772</v>
      </c>
      <c r="AF23">
        <f t="shared" si="8"/>
        <v>180</v>
      </c>
      <c r="AG23">
        <f t="shared" si="11"/>
        <v>15</v>
      </c>
    </row>
    <row r="24" spans="2:33" ht="12.75">
      <c r="B24" s="4">
        <f t="shared" si="9"/>
        <v>16</v>
      </c>
      <c r="C24" s="4">
        <f t="shared" si="10"/>
        <v>2020</v>
      </c>
      <c r="D24" s="17">
        <f t="shared" si="4"/>
        <v>99788.55261174568</v>
      </c>
      <c r="E24" s="17">
        <f t="shared" si="5"/>
        <v>199577.10522349135</v>
      </c>
      <c r="F24" s="17">
        <f t="shared" si="6"/>
        <v>299365.657835237</v>
      </c>
      <c r="G24" s="17">
        <f t="shared" si="7"/>
        <v>498942.7630587283</v>
      </c>
      <c r="H24" s="18">
        <f t="shared" si="0"/>
        <v>340.2932640633042</v>
      </c>
      <c r="I24" s="18">
        <f t="shared" si="1"/>
        <v>680.5865281266084</v>
      </c>
      <c r="J24" s="18">
        <f t="shared" si="2"/>
        <v>1020.8797921899125</v>
      </c>
      <c r="K24" s="18">
        <f t="shared" si="3"/>
        <v>1701.4663203165208</v>
      </c>
      <c r="AF24">
        <f t="shared" si="8"/>
        <v>192</v>
      </c>
      <c r="AG24">
        <f t="shared" si="11"/>
        <v>16</v>
      </c>
    </row>
    <row r="25" spans="2:33" ht="12.75">
      <c r="B25" s="4">
        <f t="shared" si="9"/>
        <v>17</v>
      </c>
      <c r="C25" s="4">
        <f t="shared" si="10"/>
        <v>2021</v>
      </c>
      <c r="D25" s="17">
        <f t="shared" si="4"/>
        <v>104777.98024233297</v>
      </c>
      <c r="E25" s="17">
        <f t="shared" si="5"/>
        <v>209555.96048466593</v>
      </c>
      <c r="F25" s="17">
        <f t="shared" si="6"/>
        <v>314333.94072699884</v>
      </c>
      <c r="G25" s="17">
        <f t="shared" si="7"/>
        <v>523889.9012116647</v>
      </c>
      <c r="H25" s="18">
        <f t="shared" si="0"/>
        <v>326.89536276980493</v>
      </c>
      <c r="I25" s="18">
        <f t="shared" si="1"/>
        <v>653.7907255396099</v>
      </c>
      <c r="J25" s="18">
        <f t="shared" si="2"/>
        <v>980.6860883094146</v>
      </c>
      <c r="K25" s="18">
        <f t="shared" si="3"/>
        <v>1634.4768138490242</v>
      </c>
      <c r="AF25">
        <f t="shared" si="8"/>
        <v>204</v>
      </c>
      <c r="AG25">
        <f t="shared" si="11"/>
        <v>17</v>
      </c>
    </row>
    <row r="26" spans="2:33" ht="12.75">
      <c r="B26" s="4">
        <f t="shared" si="9"/>
        <v>18</v>
      </c>
      <c r="C26" s="4">
        <f t="shared" si="10"/>
        <v>2022</v>
      </c>
      <c r="D26" s="17">
        <f t="shared" si="4"/>
        <v>110016.87925444962</v>
      </c>
      <c r="E26" s="17">
        <f t="shared" si="5"/>
        <v>220033.75850889925</v>
      </c>
      <c r="F26" s="17">
        <f t="shared" si="6"/>
        <v>330050.6377633488</v>
      </c>
      <c r="G26" s="17">
        <f t="shared" si="7"/>
        <v>550084.396272248</v>
      </c>
      <c r="H26" s="18">
        <f t="shared" si="0"/>
        <v>315.0522405100094</v>
      </c>
      <c r="I26" s="18">
        <f t="shared" si="1"/>
        <v>630.1044810200189</v>
      </c>
      <c r="J26" s="18">
        <f t="shared" si="2"/>
        <v>945.1567215300281</v>
      </c>
      <c r="K26" s="18">
        <f t="shared" si="3"/>
        <v>1575.2612025500468</v>
      </c>
      <c r="AF26">
        <f t="shared" si="8"/>
        <v>216</v>
      </c>
      <c r="AG26">
        <f t="shared" si="11"/>
        <v>18</v>
      </c>
    </row>
    <row r="27" spans="2:33" ht="12.75">
      <c r="B27" s="4">
        <f t="shared" si="9"/>
        <v>19</v>
      </c>
      <c r="C27" s="4">
        <f t="shared" si="10"/>
        <v>2023</v>
      </c>
      <c r="D27" s="17">
        <f t="shared" si="4"/>
        <v>115517.72321717211</v>
      </c>
      <c r="E27" s="17">
        <f t="shared" si="5"/>
        <v>231035.44643434422</v>
      </c>
      <c r="F27" s="17">
        <f t="shared" si="6"/>
        <v>346553.16965151625</v>
      </c>
      <c r="G27" s="17">
        <f t="shared" si="7"/>
        <v>577588.6160858604</v>
      </c>
      <c r="H27" s="18">
        <f t="shared" si="0"/>
        <v>304.51752608340536</v>
      </c>
      <c r="I27" s="18">
        <f t="shared" si="1"/>
        <v>609.0350521668107</v>
      </c>
      <c r="J27" s="18">
        <f t="shared" si="2"/>
        <v>913.5525782502158</v>
      </c>
      <c r="K27" s="18">
        <f t="shared" si="3"/>
        <v>1522.5876304170263</v>
      </c>
      <c r="AF27">
        <f t="shared" si="8"/>
        <v>228</v>
      </c>
      <c r="AG27">
        <f t="shared" si="11"/>
        <v>19</v>
      </c>
    </row>
    <row r="28" spans="2:33" ht="12.75">
      <c r="B28" s="4">
        <f t="shared" si="9"/>
        <v>20</v>
      </c>
      <c r="C28" s="4">
        <f t="shared" si="10"/>
        <v>2024</v>
      </c>
      <c r="D28" s="17">
        <f t="shared" si="4"/>
        <v>121293.60937803073</v>
      </c>
      <c r="E28" s="17">
        <f t="shared" si="5"/>
        <v>242587.21875606145</v>
      </c>
      <c r="F28" s="17">
        <f t="shared" si="6"/>
        <v>363880.8281340921</v>
      </c>
      <c r="G28" s="17">
        <f t="shared" si="7"/>
        <v>606468.0468901534</v>
      </c>
      <c r="H28" s="18">
        <f t="shared" si="0"/>
        <v>295.0940973182178</v>
      </c>
      <c r="I28" s="18">
        <f t="shared" si="1"/>
        <v>590.1881946364356</v>
      </c>
      <c r="J28" s="18">
        <f t="shared" si="2"/>
        <v>885.2822919546531</v>
      </c>
      <c r="K28" s="18">
        <f t="shared" si="3"/>
        <v>1475.4704865910883</v>
      </c>
      <c r="AF28">
        <f t="shared" si="8"/>
        <v>240</v>
      </c>
      <c r="AG28">
        <f t="shared" si="11"/>
        <v>20</v>
      </c>
    </row>
    <row r="29" spans="2:33" ht="12.75">
      <c r="B29" s="4">
        <f t="shared" si="9"/>
        <v>21</v>
      </c>
      <c r="C29" s="4">
        <f t="shared" si="10"/>
        <v>2025</v>
      </c>
      <c r="D29" s="17">
        <f t="shared" si="4"/>
        <v>127358.28984693227</v>
      </c>
      <c r="E29" s="17">
        <f t="shared" si="5"/>
        <v>254716.57969386454</v>
      </c>
      <c r="F29" s="17">
        <f t="shared" si="6"/>
        <v>382074.86954079673</v>
      </c>
      <c r="G29" s="17">
        <f t="shared" si="7"/>
        <v>636791.4492346612</v>
      </c>
      <c r="H29" s="18">
        <f t="shared" si="0"/>
        <v>286.62235624213974</v>
      </c>
      <c r="I29" s="18">
        <f t="shared" si="1"/>
        <v>573.2447124842795</v>
      </c>
      <c r="J29" s="18">
        <f t="shared" si="2"/>
        <v>859.867068726419</v>
      </c>
      <c r="K29" s="18">
        <f t="shared" si="3"/>
        <v>1433.1117812106982</v>
      </c>
      <c r="AF29">
        <f t="shared" si="8"/>
        <v>252</v>
      </c>
      <c r="AG29">
        <f t="shared" si="11"/>
        <v>21</v>
      </c>
    </row>
    <row r="30" spans="2:33" ht="12.75">
      <c r="B30" s="4">
        <f t="shared" si="9"/>
        <v>22</v>
      </c>
      <c r="C30" s="4">
        <f t="shared" si="10"/>
        <v>2026</v>
      </c>
      <c r="D30" s="17">
        <f t="shared" si="4"/>
        <v>133726.2043392789</v>
      </c>
      <c r="E30" s="17">
        <f t="shared" si="5"/>
        <v>267452.4086785578</v>
      </c>
      <c r="F30" s="17">
        <f t="shared" si="6"/>
        <v>401178.6130178366</v>
      </c>
      <c r="G30" s="17">
        <f t="shared" si="7"/>
        <v>668631.0216963943</v>
      </c>
      <c r="H30" s="18">
        <f t="shared" si="0"/>
        <v>278.97170195616405</v>
      </c>
      <c r="I30" s="18">
        <f t="shared" si="1"/>
        <v>557.9434039123281</v>
      </c>
      <c r="J30" s="18">
        <f t="shared" si="2"/>
        <v>836.9151058684919</v>
      </c>
      <c r="K30" s="18">
        <f t="shared" si="3"/>
        <v>1394.8585097808198</v>
      </c>
      <c r="AF30">
        <f t="shared" si="8"/>
        <v>264</v>
      </c>
      <c r="AG30">
        <f t="shared" si="11"/>
        <v>22</v>
      </c>
    </row>
    <row r="31" spans="2:33" ht="12.75">
      <c r="B31" s="4">
        <f t="shared" si="9"/>
        <v>23</v>
      </c>
      <c r="C31" s="4">
        <f t="shared" si="10"/>
        <v>2027</v>
      </c>
      <c r="D31" s="17">
        <f t="shared" si="4"/>
        <v>140412.51455624285</v>
      </c>
      <c r="E31" s="17">
        <f t="shared" si="5"/>
        <v>280825.0291124857</v>
      </c>
      <c r="F31" s="17">
        <f t="shared" si="6"/>
        <v>421237.54366872844</v>
      </c>
      <c r="G31" s="17">
        <f t="shared" si="7"/>
        <v>702062.572781214</v>
      </c>
      <c r="H31" s="18">
        <f t="shared" si="0"/>
        <v>272.03422799454654</v>
      </c>
      <c r="I31" s="18">
        <f t="shared" si="1"/>
        <v>544.0684559890931</v>
      </c>
      <c r="J31" s="18">
        <f t="shared" si="2"/>
        <v>816.1026839836395</v>
      </c>
      <c r="K31" s="18">
        <f t="shared" si="3"/>
        <v>1360.1711399727324</v>
      </c>
      <c r="AF31">
        <f t="shared" si="8"/>
        <v>276</v>
      </c>
      <c r="AG31">
        <f t="shared" si="11"/>
        <v>23</v>
      </c>
    </row>
    <row r="32" spans="2:33" ht="12.75">
      <c r="B32" s="4">
        <f t="shared" si="9"/>
        <v>24</v>
      </c>
      <c r="C32" s="4">
        <f t="shared" si="10"/>
        <v>2028</v>
      </c>
      <c r="D32" s="17">
        <f t="shared" si="4"/>
        <v>147433.140284055</v>
      </c>
      <c r="E32" s="17">
        <f t="shared" si="5"/>
        <v>294866.28056811</v>
      </c>
      <c r="F32" s="17">
        <f t="shared" si="6"/>
        <v>442299.42085216485</v>
      </c>
      <c r="G32" s="17">
        <f t="shared" si="7"/>
        <v>737165.7014202748</v>
      </c>
      <c r="H32" s="18">
        <f t="shared" si="0"/>
        <v>265.71999535957923</v>
      </c>
      <c r="I32" s="18">
        <f t="shared" si="1"/>
        <v>531.4399907191585</v>
      </c>
      <c r="J32" s="18">
        <f t="shared" si="2"/>
        <v>797.1599860787373</v>
      </c>
      <c r="K32" s="18">
        <f t="shared" si="3"/>
        <v>1328.5999767978958</v>
      </c>
      <c r="AF32">
        <f t="shared" si="8"/>
        <v>288</v>
      </c>
      <c r="AG32">
        <f t="shared" si="11"/>
        <v>24</v>
      </c>
    </row>
    <row r="33" spans="2:33" ht="12.75">
      <c r="B33" s="4">
        <f t="shared" si="9"/>
        <v>25</v>
      </c>
      <c r="C33" s="4">
        <f t="shared" si="10"/>
        <v>2029</v>
      </c>
      <c r="D33" s="17">
        <f t="shared" si="4"/>
        <v>154804.79729825776</v>
      </c>
      <c r="E33" s="17">
        <f t="shared" si="5"/>
        <v>309609.5945965155</v>
      </c>
      <c r="F33" s="17">
        <f t="shared" si="6"/>
        <v>464414.3918947731</v>
      </c>
      <c r="G33" s="17">
        <f t="shared" si="7"/>
        <v>774023.9864912885</v>
      </c>
      <c r="H33" s="18">
        <f t="shared" si="0"/>
        <v>259.9534400394856</v>
      </c>
      <c r="I33" s="18">
        <f t="shared" si="1"/>
        <v>519.9068800789712</v>
      </c>
      <c r="J33" s="18">
        <f t="shared" si="2"/>
        <v>779.8603201184565</v>
      </c>
      <c r="K33" s="18">
        <f t="shared" si="3"/>
        <v>1299.7672001974274</v>
      </c>
      <c r="AF33">
        <f t="shared" si="8"/>
        <v>300</v>
      </c>
      <c r="AG33">
        <f t="shared" si="11"/>
        <v>25</v>
      </c>
    </row>
    <row r="34" spans="2:33" ht="12.75">
      <c r="B34" s="4">
        <f t="shared" si="9"/>
        <v>26</v>
      </c>
      <c r="C34" s="4">
        <f t="shared" si="10"/>
        <v>2030</v>
      </c>
      <c r="D34" s="17">
        <f t="shared" si="4"/>
        <v>162545.03716317067</v>
      </c>
      <c r="E34" s="17">
        <f t="shared" si="5"/>
        <v>325090.07432634133</v>
      </c>
      <c r="F34" s="17">
        <f t="shared" si="6"/>
        <v>487635.1114895118</v>
      </c>
      <c r="G34" s="17">
        <f t="shared" si="7"/>
        <v>812725.185815853</v>
      </c>
      <c r="H34" s="18">
        <f t="shared" si="0"/>
        <v>254.6706095690593</v>
      </c>
      <c r="I34" s="18">
        <f t="shared" si="1"/>
        <v>509.3412191381186</v>
      </c>
      <c r="J34" s="18">
        <f t="shared" si="2"/>
        <v>764.0118287071775</v>
      </c>
      <c r="K34" s="18">
        <f t="shared" si="3"/>
        <v>1273.3530478452958</v>
      </c>
      <c r="AF34">
        <f t="shared" si="8"/>
        <v>312</v>
      </c>
      <c r="AG34">
        <f t="shared" si="11"/>
        <v>26</v>
      </c>
    </row>
    <row r="35" spans="2:33" ht="12.75">
      <c r="B35" s="4">
        <f t="shared" si="9"/>
        <v>27</v>
      </c>
      <c r="C35" s="4">
        <f t="shared" si="10"/>
        <v>2031</v>
      </c>
      <c r="D35" s="17">
        <f t="shared" si="4"/>
        <v>170672.2890213292</v>
      </c>
      <c r="E35" s="17">
        <f t="shared" si="5"/>
        <v>341344.5780426584</v>
      </c>
      <c r="F35" s="17">
        <f t="shared" si="6"/>
        <v>512016.8670639874</v>
      </c>
      <c r="G35" s="17">
        <f t="shared" si="7"/>
        <v>853361.4451066456</v>
      </c>
      <c r="H35" s="18">
        <f t="shared" si="0"/>
        <v>249.81701369354897</v>
      </c>
      <c r="I35" s="18">
        <f t="shared" si="1"/>
        <v>499.63402738709794</v>
      </c>
      <c r="J35" s="18">
        <f t="shared" si="2"/>
        <v>749.4510410806466</v>
      </c>
      <c r="K35" s="18">
        <f t="shared" si="3"/>
        <v>1249.0850684677441</v>
      </c>
      <c r="AF35">
        <f t="shared" si="8"/>
        <v>324</v>
      </c>
      <c r="AG35">
        <f t="shared" si="11"/>
        <v>27</v>
      </c>
    </row>
    <row r="36" spans="2:33" ht="12.75">
      <c r="B36" s="4">
        <f t="shared" si="9"/>
        <v>28</v>
      </c>
      <c r="C36" s="4">
        <f t="shared" si="10"/>
        <v>2032</v>
      </c>
      <c r="D36" s="17">
        <f t="shared" si="4"/>
        <v>179205.90347239567</v>
      </c>
      <c r="E36" s="17">
        <f t="shared" si="5"/>
        <v>358411.80694479134</v>
      </c>
      <c r="F36" s="17">
        <f t="shared" si="6"/>
        <v>537617.7104171868</v>
      </c>
      <c r="G36" s="17">
        <f t="shared" si="7"/>
        <v>896029.517361978</v>
      </c>
      <c r="H36" s="18">
        <f t="shared" si="0"/>
        <v>245.34593560761496</v>
      </c>
      <c r="I36" s="18">
        <f t="shared" si="1"/>
        <v>490.6918712152299</v>
      </c>
      <c r="J36" s="18">
        <f t="shared" si="2"/>
        <v>736.0378068228447</v>
      </c>
      <c r="K36" s="18">
        <f t="shared" si="3"/>
        <v>1226.7296780380743</v>
      </c>
      <c r="AF36">
        <f t="shared" si="8"/>
        <v>336</v>
      </c>
      <c r="AG36">
        <f t="shared" si="11"/>
        <v>28</v>
      </c>
    </row>
    <row r="37" spans="2:33" ht="12.75">
      <c r="B37" s="4">
        <f t="shared" si="9"/>
        <v>29</v>
      </c>
      <c r="C37" s="4">
        <f t="shared" si="10"/>
        <v>2033</v>
      </c>
      <c r="D37" s="17">
        <f t="shared" si="4"/>
        <v>188166.19864601546</v>
      </c>
      <c r="E37" s="17">
        <f t="shared" si="5"/>
        <v>376332.3972920309</v>
      </c>
      <c r="F37" s="17">
        <f t="shared" si="6"/>
        <v>564498.5959380462</v>
      </c>
      <c r="G37" s="17">
        <f t="shared" si="7"/>
        <v>940830.9932300769</v>
      </c>
      <c r="H37" s="18">
        <f t="shared" si="0"/>
        <v>241.21709259383024</v>
      </c>
      <c r="I37" s="18">
        <f t="shared" si="1"/>
        <v>482.4341851876605</v>
      </c>
      <c r="J37" s="18">
        <f t="shared" si="2"/>
        <v>723.6512777814905</v>
      </c>
      <c r="K37" s="18">
        <f t="shared" si="3"/>
        <v>1206.0854629691505</v>
      </c>
      <c r="AF37">
        <f t="shared" si="8"/>
        <v>348</v>
      </c>
      <c r="AG37">
        <f t="shared" si="11"/>
        <v>29</v>
      </c>
    </row>
    <row r="38" spans="2:33" ht="12.75">
      <c r="B38" s="4">
        <f t="shared" si="9"/>
        <v>30</v>
      </c>
      <c r="C38" s="4">
        <f t="shared" si="10"/>
        <v>2034</v>
      </c>
      <c r="D38" s="17">
        <f t="shared" si="4"/>
        <v>197574.50857831625</v>
      </c>
      <c r="E38" s="17">
        <f t="shared" si="5"/>
        <v>395149.0171566325</v>
      </c>
      <c r="F38" s="17">
        <f t="shared" si="6"/>
        <v>592723.5257349486</v>
      </c>
      <c r="G38" s="17">
        <f t="shared" si="7"/>
        <v>987872.5428915807</v>
      </c>
      <c r="H38" s="18">
        <f t="shared" si="0"/>
        <v>237.39556453205572</v>
      </c>
      <c r="I38" s="18">
        <f t="shared" si="1"/>
        <v>474.79112906411143</v>
      </c>
      <c r="J38" s="18">
        <f t="shared" si="2"/>
        <v>712.186693596167</v>
      </c>
      <c r="K38" s="18">
        <f t="shared" si="3"/>
        <v>1186.977822660278</v>
      </c>
      <c r="AF38">
        <f t="shared" si="8"/>
        <v>360</v>
      </c>
      <c r="AG38">
        <f t="shared" si="11"/>
        <v>30</v>
      </c>
    </row>
    <row r="39" spans="2:33" ht="12.75">
      <c r="B39" s="4">
        <f t="shared" si="9"/>
        <v>31</v>
      </c>
      <c r="C39" s="4">
        <f t="shared" si="10"/>
        <v>2035</v>
      </c>
      <c r="D39" s="17">
        <f t="shared" si="4"/>
        <v>207453.23400723207</v>
      </c>
      <c r="E39" s="17">
        <f t="shared" si="5"/>
        <v>414906.46801446413</v>
      </c>
      <c r="F39" s="17">
        <f t="shared" si="6"/>
        <v>622359.702021696</v>
      </c>
      <c r="G39" s="17">
        <f t="shared" si="7"/>
        <v>1037266.1700361598</v>
      </c>
      <c r="H39" s="18">
        <f t="shared" si="0"/>
        <v>233.85092979073656</v>
      </c>
      <c r="I39" s="18">
        <f t="shared" si="1"/>
        <v>467.7018595814731</v>
      </c>
      <c r="J39" s="18">
        <f t="shared" si="2"/>
        <v>701.5527893722095</v>
      </c>
      <c r="K39" s="18">
        <f t="shared" si="3"/>
        <v>1169.2546489536821</v>
      </c>
      <c r="AF39">
        <f t="shared" si="8"/>
        <v>372</v>
      </c>
      <c r="AG39">
        <f t="shared" si="11"/>
        <v>31</v>
      </c>
    </row>
    <row r="40" spans="2:33" ht="12.75">
      <c r="B40" s="4">
        <f t="shared" si="9"/>
        <v>32</v>
      </c>
      <c r="C40" s="4">
        <f t="shared" si="10"/>
        <v>2036</v>
      </c>
      <c r="D40" s="17">
        <f t="shared" si="4"/>
        <v>217825.89570759368</v>
      </c>
      <c r="E40" s="17">
        <f t="shared" si="5"/>
        <v>435651.79141518736</v>
      </c>
      <c r="F40" s="17">
        <f t="shared" si="6"/>
        <v>653477.6871227808</v>
      </c>
      <c r="G40" s="17">
        <f t="shared" si="7"/>
        <v>1089129.478537968</v>
      </c>
      <c r="H40" s="18">
        <f t="shared" si="0"/>
        <v>230.55656313346407</v>
      </c>
      <c r="I40" s="18">
        <f t="shared" si="1"/>
        <v>461.11312626692813</v>
      </c>
      <c r="J40" s="18">
        <f t="shared" si="2"/>
        <v>691.669689400392</v>
      </c>
      <c r="K40" s="18">
        <f t="shared" si="3"/>
        <v>1152.7828156673197</v>
      </c>
      <c r="AF40">
        <f t="shared" si="8"/>
        <v>384</v>
      </c>
      <c r="AG40">
        <f t="shared" si="11"/>
        <v>32</v>
      </c>
    </row>
    <row r="41" spans="2:33" ht="12.75">
      <c r="B41" s="4">
        <f t="shared" si="9"/>
        <v>33</v>
      </c>
      <c r="C41" s="4">
        <f t="shared" si="10"/>
        <v>2037</v>
      </c>
      <c r="D41" s="17">
        <f t="shared" si="4"/>
        <v>228717.19049297337</v>
      </c>
      <c r="E41" s="17">
        <f t="shared" si="5"/>
        <v>457434.38098594674</v>
      </c>
      <c r="F41" s="17">
        <f t="shared" si="6"/>
        <v>686151.5714789199</v>
      </c>
      <c r="G41" s="17">
        <f t="shared" si="7"/>
        <v>1143585.9524648665</v>
      </c>
      <c r="H41" s="18">
        <f t="shared" si="0"/>
        <v>227.4890612721933</v>
      </c>
      <c r="I41" s="18">
        <f t="shared" si="1"/>
        <v>454.9781225443866</v>
      </c>
      <c r="J41" s="18">
        <f t="shared" si="2"/>
        <v>682.4671838165798</v>
      </c>
      <c r="K41" s="18">
        <f t="shared" si="3"/>
        <v>1137.4453063609662</v>
      </c>
      <c r="AF41">
        <f t="shared" si="8"/>
        <v>396</v>
      </c>
      <c r="AG41">
        <f t="shared" si="11"/>
        <v>33</v>
      </c>
    </row>
    <row r="42" spans="2:33" ht="12.75">
      <c r="B42" s="4">
        <f t="shared" si="9"/>
        <v>34</v>
      </c>
      <c r="C42" s="4">
        <f t="shared" si="10"/>
        <v>2038</v>
      </c>
      <c r="D42" s="17">
        <f t="shared" si="4"/>
        <v>240153.05001762204</v>
      </c>
      <c r="E42" s="17">
        <f t="shared" si="5"/>
        <v>480306.1000352441</v>
      </c>
      <c r="F42" s="17">
        <f t="shared" si="6"/>
        <v>720459.150052866</v>
      </c>
      <c r="G42" s="17">
        <f t="shared" si="7"/>
        <v>1200765.2500881099</v>
      </c>
      <c r="H42" s="18">
        <f t="shared" si="0"/>
        <v>224.6277697853078</v>
      </c>
      <c r="I42" s="18">
        <f t="shared" si="1"/>
        <v>449.2555395706156</v>
      </c>
      <c r="J42" s="18">
        <f t="shared" si="2"/>
        <v>673.8833093559233</v>
      </c>
      <c r="K42" s="18">
        <f t="shared" si="3"/>
        <v>1123.1388489265387</v>
      </c>
      <c r="AF42">
        <f t="shared" si="8"/>
        <v>408</v>
      </c>
      <c r="AG42">
        <f t="shared" si="11"/>
        <v>34</v>
      </c>
    </row>
    <row r="43" spans="2:33" ht="12.75">
      <c r="B43" s="4">
        <f t="shared" si="9"/>
        <v>35</v>
      </c>
      <c r="C43" s="4">
        <f t="shared" si="10"/>
        <v>2039</v>
      </c>
      <c r="D43" s="17">
        <f t="shared" si="4"/>
        <v>252160.70251850315</v>
      </c>
      <c r="E43" s="17">
        <f t="shared" si="5"/>
        <v>504321.4050370063</v>
      </c>
      <c r="F43" s="17">
        <f t="shared" si="6"/>
        <v>756482.1075555093</v>
      </c>
      <c r="G43" s="17">
        <f t="shared" si="7"/>
        <v>1260803.5125925154</v>
      </c>
      <c r="H43" s="18">
        <f t="shared" si="0"/>
        <v>221.95439112606206</v>
      </c>
      <c r="I43" s="18">
        <f t="shared" si="1"/>
        <v>443.9087822521241</v>
      </c>
      <c r="J43" s="18">
        <f t="shared" si="2"/>
        <v>665.863173378186</v>
      </c>
      <c r="K43" s="18">
        <f t="shared" si="3"/>
        <v>1109.77195563031</v>
      </c>
      <c r="AF43">
        <f t="shared" si="8"/>
        <v>420</v>
      </c>
      <c r="AG43">
        <f t="shared" si="11"/>
        <v>35</v>
      </c>
    </row>
    <row r="44" spans="2:33" ht="12.75">
      <c r="B44" s="4">
        <f t="shared" si="9"/>
        <v>36</v>
      </c>
      <c r="C44" s="4">
        <f t="shared" si="10"/>
        <v>2040</v>
      </c>
      <c r="D44" s="17">
        <f t="shared" si="4"/>
        <v>264768.7376444283</v>
      </c>
      <c r="E44" s="17">
        <f t="shared" si="5"/>
        <v>529537.4752888567</v>
      </c>
      <c r="F44" s="17">
        <f t="shared" si="6"/>
        <v>794306.2129332848</v>
      </c>
      <c r="G44" s="17">
        <f t="shared" si="7"/>
        <v>1323843.6882221412</v>
      </c>
      <c r="H44" s="18">
        <f t="shared" si="0"/>
        <v>219.45265795244754</v>
      </c>
      <c r="I44" s="18">
        <f t="shared" si="1"/>
        <v>438.9053159048951</v>
      </c>
      <c r="J44" s="18">
        <f t="shared" si="2"/>
        <v>658.3579738573425</v>
      </c>
      <c r="K44" s="18">
        <f t="shared" si="3"/>
        <v>1097.2632897622373</v>
      </c>
      <c r="AF44">
        <f t="shared" si="8"/>
        <v>432</v>
      </c>
      <c r="AG44">
        <f t="shared" si="11"/>
        <v>36</v>
      </c>
    </row>
    <row r="45" spans="2:33" ht="12.75">
      <c r="B45" s="4">
        <f t="shared" si="9"/>
        <v>37</v>
      </c>
      <c r="C45" s="4">
        <f t="shared" si="10"/>
        <v>2041</v>
      </c>
      <c r="D45" s="17">
        <f t="shared" si="4"/>
        <v>278007.17452664976</v>
      </c>
      <c r="E45" s="17">
        <f t="shared" si="5"/>
        <v>556014.3490532995</v>
      </c>
      <c r="F45" s="17">
        <f t="shared" si="6"/>
        <v>834021.523579949</v>
      </c>
      <c r="G45" s="17">
        <f t="shared" si="7"/>
        <v>1390035.8726332483</v>
      </c>
      <c r="H45" s="18">
        <f t="shared" si="0"/>
        <v>217.10805941910394</v>
      </c>
      <c r="I45" s="18">
        <f t="shared" si="1"/>
        <v>434.2161188382079</v>
      </c>
      <c r="J45" s="18">
        <f t="shared" si="2"/>
        <v>651.3241782573117</v>
      </c>
      <c r="K45" s="18">
        <f t="shared" si="3"/>
        <v>1085.5402970955192</v>
      </c>
      <c r="AF45">
        <f t="shared" si="8"/>
        <v>444</v>
      </c>
      <c r="AG45">
        <f t="shared" si="11"/>
        <v>37</v>
      </c>
    </row>
    <row r="46" spans="2:33" ht="12.75">
      <c r="B46" s="4">
        <f t="shared" si="9"/>
        <v>38</v>
      </c>
      <c r="C46" s="4">
        <f t="shared" si="10"/>
        <v>2042</v>
      </c>
      <c r="D46" s="17">
        <f t="shared" si="4"/>
        <v>291907.53325298225</v>
      </c>
      <c r="E46" s="17">
        <f t="shared" si="5"/>
        <v>583815.0665059645</v>
      </c>
      <c r="F46" s="17">
        <f t="shared" si="6"/>
        <v>875722.5997589466</v>
      </c>
      <c r="G46" s="17">
        <f t="shared" si="7"/>
        <v>1459537.6662649107</v>
      </c>
      <c r="H46" s="18">
        <f t="shared" si="0"/>
        <v>214.9076106739472</v>
      </c>
      <c r="I46" s="18">
        <f t="shared" si="1"/>
        <v>429.8152213478944</v>
      </c>
      <c r="J46" s="18">
        <f t="shared" si="2"/>
        <v>644.7228320218414</v>
      </c>
      <c r="K46" s="18">
        <f t="shared" si="3"/>
        <v>1074.5380533697355</v>
      </c>
      <c r="AF46">
        <f t="shared" si="8"/>
        <v>456</v>
      </c>
      <c r="AG46">
        <f t="shared" si="11"/>
        <v>38</v>
      </c>
    </row>
    <row r="47" spans="2:33" ht="12.75">
      <c r="B47" s="4">
        <f t="shared" si="9"/>
        <v>39</v>
      </c>
      <c r="C47" s="4">
        <f t="shared" si="10"/>
        <v>2043</v>
      </c>
      <c r="D47" s="17">
        <f t="shared" si="4"/>
        <v>306502.90991563135</v>
      </c>
      <c r="E47" s="17">
        <f t="shared" si="5"/>
        <v>613005.8198312627</v>
      </c>
      <c r="F47" s="17">
        <f t="shared" si="6"/>
        <v>919508.729746894</v>
      </c>
      <c r="G47" s="17">
        <f t="shared" si="7"/>
        <v>1532514.5495781563</v>
      </c>
      <c r="H47" s="18">
        <f t="shared" si="0"/>
        <v>212.83965780376496</v>
      </c>
      <c r="I47" s="18">
        <f t="shared" si="1"/>
        <v>425.67931560752993</v>
      </c>
      <c r="J47" s="18">
        <f t="shared" si="2"/>
        <v>638.5189734112948</v>
      </c>
      <c r="K47" s="18">
        <f t="shared" si="3"/>
        <v>1064.1982890188247</v>
      </c>
      <c r="AF47">
        <f t="shared" si="8"/>
        <v>468</v>
      </c>
      <c r="AG47">
        <f t="shared" si="11"/>
        <v>39</v>
      </c>
    </row>
    <row r="48" spans="2:33" ht="12.75">
      <c r="B48" s="4">
        <f t="shared" si="9"/>
        <v>40</v>
      </c>
      <c r="C48" s="4">
        <f t="shared" si="10"/>
        <v>2044</v>
      </c>
      <c r="D48" s="17">
        <f t="shared" si="4"/>
        <v>321828.0554114129</v>
      </c>
      <c r="E48" s="17">
        <f t="shared" si="5"/>
        <v>643656.1108228258</v>
      </c>
      <c r="F48" s="17">
        <f t="shared" si="6"/>
        <v>965484.1662342388</v>
      </c>
      <c r="G48" s="17">
        <f t="shared" si="7"/>
        <v>1609140.2770570642</v>
      </c>
      <c r="H48" s="18">
        <f t="shared" si="0"/>
        <v>210.89371202425542</v>
      </c>
      <c r="I48" s="18">
        <f t="shared" si="1"/>
        <v>421.78742404851084</v>
      </c>
      <c r="J48" s="18">
        <f t="shared" si="2"/>
        <v>632.6811360727663</v>
      </c>
      <c r="K48" s="18">
        <f t="shared" si="3"/>
        <v>1054.4685601212768</v>
      </c>
      <c r="AF48">
        <f t="shared" si="8"/>
        <v>480</v>
      </c>
      <c r="AG48">
        <f t="shared" si="11"/>
        <v>40</v>
      </c>
    </row>
  </sheetData>
  <sheetProtection sheet="1" objects="1" scenarios="1"/>
  <protectedRanges>
    <protectedRange sqref="J5:J6" name="Range2"/>
    <protectedRange sqref="F5:F6" name="Range1"/>
  </protectedRanges>
  <mergeCells count="7">
    <mergeCell ref="B2:K2"/>
    <mergeCell ref="F4:G4"/>
    <mergeCell ref="B5:E5"/>
    <mergeCell ref="B6:E6"/>
    <mergeCell ref="G5:I5"/>
    <mergeCell ref="G6:I6"/>
    <mergeCell ref="B3:K3"/>
  </mergeCells>
  <printOptions/>
  <pageMargins left="1.13" right="0.75" top="0.76" bottom="0.7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Day</dc:creator>
  <cp:keywords/>
  <dc:description/>
  <cp:lastModifiedBy>Thomas Day</cp:lastModifiedBy>
  <cp:lastPrinted>2004-04-03T02:42:28Z</cp:lastPrinted>
  <dcterms:created xsi:type="dcterms:W3CDTF">2003-01-31T19:00:49Z</dcterms:created>
  <dcterms:modified xsi:type="dcterms:W3CDTF">2005-12-27T23:15:37Z</dcterms:modified>
  <cp:category/>
  <cp:version/>
  <cp:contentType/>
  <cp:contentStatus/>
</cp:coreProperties>
</file>